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ob costing" sheetId="1" state="visible" r:id="rId1"/>
    <sheet xmlns:r="http://schemas.openxmlformats.org/officeDocument/2006/relationships" name="Hourly rate" sheetId="2" state="visible" r:id="rId2"/>
    <sheet xmlns:r="http://schemas.openxmlformats.org/officeDocument/2006/relationships" name="Markup vs margin" sheetId="3" state="visible" r:id="rId3"/>
    <sheet xmlns:r="http://schemas.openxmlformats.org/officeDocument/2006/relationships" name="How to us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0.0"/>
    <numFmt numFmtId="166" formatCode="$#,##0"/>
  </numFmts>
  <fonts count="8">
    <font>
      <name val="Calibri"/>
      <family val="2"/>
      <color theme="1"/>
      <sz val="11"/>
      <scheme val="minor"/>
    </font>
    <font>
      <name val="Helvetica"/>
      <b val="1"/>
      <color rgb="00122A54"/>
      <sz val="16"/>
    </font>
    <font>
      <name val="Helvetica"/>
      <b val="1"/>
    </font>
    <font>
      <name val="Helvetica"/>
      <b val="1"/>
      <color rgb="00FFFFFF"/>
    </font>
    <font>
      <name val="Helvetica"/>
    </font>
    <font>
      <name val="Helvetica"/>
      <i val="1"/>
      <color rgb="005A6B85"/>
    </font>
    <font>
      <name val="Helvetica"/>
      <b val="1"/>
      <color rgb="00122A54"/>
      <sz val="13"/>
    </font>
    <font>
      <name val="Helvetica"/>
      <color rgb="000E1F3D"/>
      <sz val="11"/>
    </font>
  </fonts>
  <fills count="4">
    <fill>
      <patternFill/>
    </fill>
    <fill>
      <patternFill patternType="gray125"/>
    </fill>
    <fill>
      <patternFill patternType="solid">
        <fgColor rgb="00EEF2F8"/>
      </patternFill>
    </fill>
    <fill>
      <patternFill patternType="solid">
        <fgColor rgb="00122A54"/>
      </patternFill>
    </fill>
  </fills>
  <borders count="2">
    <border>
      <left/>
      <right/>
      <top/>
      <bottom/>
      <diagonal/>
    </border>
    <border>
      <left style="thin">
        <color rgb="00D8E0EC"/>
      </left>
      <right style="thin">
        <color rgb="00D8E0EC"/>
      </right>
      <top style="thin">
        <color rgb="00D8E0EC"/>
      </top>
      <bottom style="thin">
        <color rgb="00D8E0EC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1" pivotButton="0" quotePrefix="0" xfId="0"/>
    <xf numFmtId="164" fontId="0" fillId="2" borderId="1" pivotButton="0" quotePrefix="0" xfId="0"/>
    <xf numFmtId="164" fontId="0" fillId="0" borderId="1" pivotButton="0" quotePrefix="0" xfId="0"/>
    <xf numFmtId="4" fontId="0" fillId="0" borderId="1" pivotButton="0" quotePrefix="0" xfId="0"/>
    <xf numFmtId="0" fontId="3" fillId="3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4" fillId="2" borderId="1" applyAlignment="1" pivotButton="0" quotePrefix="0" xfId="0">
      <alignment vertical="top" wrapText="1"/>
    </xf>
    <xf numFmtId="4" fontId="4" fillId="2" borderId="1" applyAlignment="1" pivotButton="0" quotePrefix="0" xfId="0">
      <alignment vertical="top" wrapText="1"/>
    </xf>
    <xf numFmtId="4" fontId="4" fillId="0" borderId="1" applyAlignment="1" pivotButton="0" quotePrefix="0" xfId="0">
      <alignment vertical="top" wrapText="1"/>
    </xf>
    <xf numFmtId="9" fontId="4" fillId="2" borderId="1" applyAlignment="1" pivotButton="0" quotePrefix="0" xfId="0">
      <alignment vertical="top" wrapText="1"/>
    </xf>
    <xf numFmtId="165" fontId="0" fillId="0" borderId="1" pivotButton="0" quotePrefix="0" xfId="0"/>
    <xf numFmtId="4" fontId="2" fillId="0" borderId="1" pivotButton="0" quotePrefix="0" xfId="0"/>
    <xf numFmtId="0" fontId="5" fillId="0" borderId="0" pivotButton="0" quotePrefix="0" xfId="0"/>
    <xf numFmtId="0" fontId="4" fillId="0" borderId="0" pivotButton="0" quotePrefix="0" xfId="0"/>
    <xf numFmtId="3" fontId="0" fillId="2" borderId="1" pivotButton="0" quotePrefix="0" xfId="0"/>
    <xf numFmtId="1" fontId="0" fillId="2" borderId="1" pivotButton="0" quotePrefix="0" xfId="0"/>
    <xf numFmtId="3" fontId="0" fillId="0" borderId="1" pivotButton="0" quotePrefix="0" xfId="0"/>
    <xf numFmtId="9" fontId="0" fillId="2" borderId="1" pivotButton="0" quotePrefix="0" xfId="0"/>
    <xf numFmtId="9" fontId="4" fillId="0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 wrapText="1"/>
    </xf>
    <xf numFmtId="166" fontId="4" fillId="0" borderId="1" applyAlignment="1" pivotButton="0" quotePrefix="0" xfId="0">
      <alignment vertical="top" wrapText="1"/>
    </xf>
    <xf numFmtId="164" fontId="4" fillId="2" borderId="1" applyAlignment="1" pivotButton="0" quotePrefix="0" xfId="0">
      <alignment vertical="top" wrapText="1"/>
    </xf>
    <xf numFmtId="166" fontId="4" fillId="2" borderId="1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00FBE3E3"/>
        </patternFill>
      </fill>
    </dxf>
    <dxf>
      <fill>
        <patternFill patternType="solid">
          <fgColor rgb="00FFF1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4" customWidth="1" min="1" max="1"/>
    <col width="40" customWidth="1" min="2" max="2"/>
    <col width="12" customWidth="1" min="3" max="3"/>
    <col width="12" customWidth="1" min="4" max="4"/>
    <col width="13" customWidth="1" min="5" max="5"/>
    <col width="11" customWidth="1" min="6" max="6"/>
    <col width="16" customWidth="1" min="7" max="7"/>
  </cols>
  <sheetData>
    <row r="1">
      <c r="A1" s="1" t="inlineStr">
        <is>
          <t>Job costing and markup</t>
        </is>
      </c>
    </row>
    <row r="3">
      <c r="A3" s="2" t="inlineStr">
        <is>
          <t>Job</t>
        </is>
      </c>
      <c r="B3" s="3" t="n"/>
      <c r="D3" s="2" t="inlineStr">
        <is>
          <t>Target markup on cost</t>
        </is>
      </c>
      <c r="E3" s="4" t="n">
        <v>0.35</v>
      </c>
    </row>
    <row r="4">
      <c r="A4" s="2" t="inlineStr">
        <is>
          <t>Customer</t>
        </is>
      </c>
      <c r="B4" s="3" t="n"/>
      <c r="D4" s="2" t="inlineStr">
        <is>
          <t>Equivalent margin on price</t>
        </is>
      </c>
      <c r="E4" s="5">
        <f>E3/(1+E3)</f>
        <v/>
      </c>
    </row>
    <row r="5">
      <c r="A5" s="2" t="inlineStr">
        <is>
          <t>Date</t>
        </is>
      </c>
      <c r="B5" s="3" t="n"/>
      <c r="D5" s="2" t="inlineStr">
        <is>
          <t>Overhead recovery per labour hour</t>
        </is>
      </c>
      <c r="E5" s="6">
        <f>'Hourly rate'!B14</f>
        <v/>
      </c>
    </row>
    <row r="6">
      <c r="A6" s="2" t="inlineStr">
        <is>
          <t>Prepared by</t>
        </is>
      </c>
      <c r="B6" s="3" t="n"/>
    </row>
    <row r="8" ht="30" customHeight="1">
      <c r="A8" s="7" t="inlineStr">
        <is>
          <t>Section</t>
        </is>
      </c>
      <c r="B8" s="7" t="inlineStr">
        <is>
          <t>Item</t>
        </is>
      </c>
      <c r="C8" s="7" t="inlineStr">
        <is>
          <t>Qty / hours</t>
        </is>
      </c>
      <c r="D8" s="7" t="inlineStr">
        <is>
          <t>Unit cost</t>
        </is>
      </c>
      <c r="E8" s="7" t="inlineStr">
        <is>
          <t>Cost</t>
        </is>
      </c>
      <c r="F8" s="7" t="inlineStr">
        <is>
          <t>Markup %</t>
        </is>
      </c>
      <c r="G8" s="7" t="inlineStr">
        <is>
          <t>Price (excl GST)</t>
        </is>
      </c>
    </row>
    <row r="9">
      <c r="A9" s="8" t="inlineStr">
        <is>
          <t>Labour</t>
        </is>
      </c>
      <c r="B9" s="8" t="inlineStr">
        <is>
          <t>Tradesperson hours</t>
        </is>
      </c>
      <c r="C9" s="9" t="n"/>
      <c r="D9" s="10" t="n"/>
      <c r="E9" s="11">
        <f>C9*D9</f>
        <v/>
      </c>
      <c r="F9" s="12">
        <f>$E$3</f>
        <v/>
      </c>
      <c r="G9" s="11">
        <f>E9*(1+F9)</f>
        <v/>
      </c>
    </row>
    <row r="10">
      <c r="A10" s="9" t="inlineStr">
        <is>
          <t>Labour</t>
        </is>
      </c>
      <c r="B10" s="9" t="inlineStr">
        <is>
          <t>Apprentice hours</t>
        </is>
      </c>
      <c r="C10" s="9" t="n"/>
      <c r="D10" s="10" t="n"/>
      <c r="E10" s="10">
        <f>C10*D10</f>
        <v/>
      </c>
      <c r="F10" s="12">
        <f>$E$3</f>
        <v/>
      </c>
      <c r="G10" s="10">
        <f>E10*(1+F10)</f>
        <v/>
      </c>
    </row>
    <row r="11">
      <c r="A11" s="8" t="inlineStr">
        <is>
          <t>Labour</t>
        </is>
      </c>
      <c r="B11" s="8" t="inlineStr">
        <is>
          <t>Travel time</t>
        </is>
      </c>
      <c r="C11" s="9" t="n"/>
      <c r="D11" s="10" t="n"/>
      <c r="E11" s="11">
        <f>C11*D11</f>
        <v/>
      </c>
      <c r="F11" s="12">
        <f>$E$3</f>
        <v/>
      </c>
      <c r="G11" s="11">
        <f>E11*(1+F11)</f>
        <v/>
      </c>
    </row>
    <row r="12">
      <c r="A12" s="9" t="inlineStr">
        <is>
          <t>Materials</t>
        </is>
      </c>
      <c r="B12" s="9" t="inlineStr"/>
      <c r="C12" s="9" t="n"/>
      <c r="D12" s="10" t="n"/>
      <c r="E12" s="10">
        <f>C12*D12</f>
        <v/>
      </c>
      <c r="F12" s="12">
        <f>$E$3</f>
        <v/>
      </c>
      <c r="G12" s="10">
        <f>E12*(1+F12)</f>
        <v/>
      </c>
    </row>
    <row r="13">
      <c r="A13" s="8" t="inlineStr">
        <is>
          <t>Materials</t>
        </is>
      </c>
      <c r="B13" s="8" t="inlineStr"/>
      <c r="C13" s="9" t="n"/>
      <c r="D13" s="10" t="n"/>
      <c r="E13" s="11">
        <f>C13*D13</f>
        <v/>
      </c>
      <c r="F13" s="12">
        <f>$E$3</f>
        <v/>
      </c>
      <c r="G13" s="11">
        <f>E13*(1+F13)</f>
        <v/>
      </c>
    </row>
    <row r="14">
      <c r="A14" s="9" t="inlineStr">
        <is>
          <t>Materials</t>
        </is>
      </c>
      <c r="B14" s="9" t="inlineStr"/>
      <c r="C14" s="9" t="n"/>
      <c r="D14" s="10" t="n"/>
      <c r="E14" s="10">
        <f>C14*D14</f>
        <v/>
      </c>
      <c r="F14" s="12">
        <f>$E$3</f>
        <v/>
      </c>
      <c r="G14" s="10">
        <f>E14*(1+F14)</f>
        <v/>
      </c>
    </row>
    <row r="15">
      <c r="A15" s="8" t="inlineStr">
        <is>
          <t>Materials</t>
        </is>
      </c>
      <c r="B15" s="8" t="inlineStr"/>
      <c r="C15" s="9" t="n"/>
      <c r="D15" s="10" t="n"/>
      <c r="E15" s="11">
        <f>C15*D15</f>
        <v/>
      </c>
      <c r="F15" s="12">
        <f>$E$3</f>
        <v/>
      </c>
      <c r="G15" s="11">
        <f>E15*(1+F15)</f>
        <v/>
      </c>
    </row>
    <row r="16">
      <c r="A16" s="9" t="inlineStr">
        <is>
          <t>Subcontractor</t>
        </is>
      </c>
      <c r="B16" s="9" t="inlineStr"/>
      <c r="C16" s="9" t="n"/>
      <c r="D16" s="10" t="n"/>
      <c r="E16" s="10">
        <f>C16*D16</f>
        <v/>
      </c>
      <c r="F16" s="12">
        <f>$E$3</f>
        <v/>
      </c>
      <c r="G16" s="10">
        <f>E16*(1+F16)</f>
        <v/>
      </c>
    </row>
    <row r="17">
      <c r="A17" s="8" t="inlineStr">
        <is>
          <t>Plant / hire</t>
        </is>
      </c>
      <c r="B17" s="8" t="inlineStr"/>
      <c r="C17" s="9" t="n"/>
      <c r="D17" s="10" t="n"/>
      <c r="E17" s="11">
        <f>C17*D17</f>
        <v/>
      </c>
      <c r="F17" s="12">
        <f>$E$3</f>
        <v/>
      </c>
      <c r="G17" s="11">
        <f>E17*(1+F17)</f>
        <v/>
      </c>
    </row>
    <row r="18">
      <c r="A18" s="9" t="inlineStr">
        <is>
          <t>Consumables</t>
        </is>
      </c>
      <c r="B18" s="9" t="inlineStr">
        <is>
          <t>Fixings, sealant, fuel (allow)</t>
        </is>
      </c>
      <c r="C18" s="9" t="n"/>
      <c r="D18" s="10" t="n"/>
      <c r="E18" s="10">
        <f>C18*D18</f>
        <v/>
      </c>
      <c r="F18" s="12">
        <f>$E$3</f>
        <v/>
      </c>
      <c r="G18" s="10">
        <f>E18*(1+F18)</f>
        <v/>
      </c>
    </row>
    <row r="19">
      <c r="A19" s="8" t="inlineStr">
        <is>
          <t>Disposal</t>
        </is>
      </c>
      <c r="B19" s="8" t="inlineStr">
        <is>
          <t>Skip, dump fees</t>
        </is>
      </c>
      <c r="C19" s="9" t="n"/>
      <c r="D19" s="10" t="n"/>
      <c r="E19" s="11">
        <f>C19*D19</f>
        <v/>
      </c>
      <c r="F19" s="12">
        <f>$E$3</f>
        <v/>
      </c>
      <c r="G19" s="11">
        <f>E19*(1+F19)</f>
        <v/>
      </c>
    </row>
    <row r="20">
      <c r="A20" s="9" t="inlineStr">
        <is>
          <t>Permits</t>
        </is>
      </c>
      <c r="B20" s="9" t="inlineStr">
        <is>
          <t>Consent, inspection fees</t>
        </is>
      </c>
      <c r="C20" s="9" t="n"/>
      <c r="D20" s="10" t="n"/>
      <c r="E20" s="10">
        <f>C20*D20</f>
        <v/>
      </c>
      <c r="F20" s="12">
        <f>$E$3</f>
        <v/>
      </c>
      <c r="G20" s="10">
        <f>E20*(1+F20)</f>
        <v/>
      </c>
    </row>
    <row r="22">
      <c r="B22" s="2" t="inlineStr">
        <is>
          <t>Labour hours on this job</t>
        </is>
      </c>
      <c r="E22" s="13">
        <f>SUM(C9:C11)</f>
        <v/>
      </c>
    </row>
    <row r="23">
      <c r="B23" s="2" t="inlineStr">
        <is>
          <t>Overhead to recover (hours x rate from Hourly rate sheet)</t>
        </is>
      </c>
      <c r="E23" s="6">
        <f>E22*$E$5</f>
        <v/>
      </c>
    </row>
    <row r="24">
      <c r="B24" s="2" t="inlineStr">
        <is>
          <t>Direct cost</t>
        </is>
      </c>
      <c r="E24" s="6">
        <f>SUM(E9:E20)</f>
        <v/>
      </c>
    </row>
    <row r="25">
      <c r="B25" s="2" t="inlineStr">
        <is>
          <t>Total cost including overhead</t>
        </is>
      </c>
      <c r="E25" s="6">
        <f>E23+E24</f>
        <v/>
      </c>
    </row>
    <row r="26">
      <c r="B26" s="2" t="inlineStr">
        <is>
          <t>Price at target markup (excl GST)</t>
        </is>
      </c>
      <c r="E26" s="14">
        <f>SUM(G9:G20)+E23</f>
        <v/>
      </c>
    </row>
    <row r="27">
      <c r="B27" s="2" t="inlineStr">
        <is>
          <t>Gross profit on this job</t>
        </is>
      </c>
      <c r="E27" s="6">
        <f>E26-E25</f>
        <v/>
      </c>
    </row>
    <row r="28">
      <c r="B28" s="2" t="inlineStr">
        <is>
          <t>Actual margin on price</t>
        </is>
      </c>
      <c r="E28" s="5">
        <f>IF(E26=0,0,E27/E26)</f>
        <v/>
      </c>
    </row>
    <row r="29">
      <c r="B29" s="2" t="inlineStr">
        <is>
          <t>GST at 15%</t>
        </is>
      </c>
      <c r="E29" s="6">
        <f>ROUND(E26*0.15,2)</f>
        <v/>
      </c>
    </row>
    <row r="30">
      <c r="B30" s="2" t="inlineStr">
        <is>
          <t>Price to quote (incl GST)</t>
        </is>
      </c>
      <c r="E30" s="14">
        <f>E26+E29</f>
        <v/>
      </c>
    </row>
    <row r="32">
      <c r="B32" s="15" t="inlineStr">
        <is>
          <t>Margin turns red under 20% and amber under 30%. Markup is on cost; margin is on price. 35% markup is a 25.9% margin. They are not the same number.</t>
        </is>
      </c>
    </row>
  </sheetData>
  <conditionalFormatting sqref="E28">
    <cfRule type="expression" priority="1" dxfId="0">
      <formula>E28&lt;0.2</formula>
    </cfRule>
    <cfRule type="expression" priority="2" dxfId="1">
      <formula>AND(E28&gt;=0.2,E28&lt;0.3)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78" customWidth="1" min="1" max="1"/>
    <col width="16" customWidth="1" min="2" max="2"/>
  </cols>
  <sheetData>
    <row r="1">
      <c r="A1" s="1" t="inlineStr">
        <is>
          <t>What your hour has to earn</t>
        </is>
      </c>
    </row>
    <row r="3">
      <c r="A3" s="16" t="inlineStr">
        <is>
          <t>Annual overheads (vehicle, insurance, tools, phone, software, accountant, rent, advertising)</t>
        </is>
      </c>
      <c r="B3" s="17" t="n">
        <v>48000</v>
      </c>
    </row>
    <row r="4">
      <c r="A4" s="16" t="inlineStr">
        <is>
          <t>Your own wage you want to pay yourself</t>
        </is>
      </c>
      <c r="B4" s="17" t="n">
        <v>85000</v>
      </c>
    </row>
    <row r="5">
      <c r="A5" s="16" t="inlineStr">
        <is>
          <t>Working weeks per year (after leave, stats, sick)</t>
        </is>
      </c>
      <c r="B5" s="18" t="n">
        <v>46</v>
      </c>
    </row>
    <row r="6">
      <c r="A6" s="16" t="inlineStr">
        <is>
          <t>Hours on site per week you can actually bill</t>
        </is>
      </c>
      <c r="B6" s="18" t="n">
        <v>30</v>
      </c>
    </row>
    <row r="7">
      <c r="A7" s="16" t="inlineStr">
        <is>
          <t>Billable hours per year</t>
        </is>
      </c>
      <c r="B7" s="19">
        <f>B5*B6</f>
        <v/>
      </c>
    </row>
    <row r="8">
      <c r="A8" s="16" t="inlineStr">
        <is>
          <t>Cost of your wage per billable hour</t>
        </is>
      </c>
      <c r="B8" s="6">
        <f>B4/B7</f>
        <v/>
      </c>
    </row>
    <row r="9">
      <c r="A9" s="16" t="inlineStr">
        <is>
          <t>Overhead per billable hour</t>
        </is>
      </c>
      <c r="B9" s="6">
        <f>B3/B7</f>
        <v/>
      </c>
    </row>
    <row r="10">
      <c r="A10" s="2" t="inlineStr">
        <is>
          <t>Break-even hourly rate (wage + overhead)</t>
        </is>
      </c>
      <c r="B10" s="14">
        <f>B8+B9</f>
        <v/>
      </c>
    </row>
    <row r="11">
      <c r="A11" s="16" t="inlineStr">
        <is>
          <t>Target profit on top</t>
        </is>
      </c>
      <c r="B11" s="20" t="n">
        <v>0.15</v>
      </c>
    </row>
    <row r="12">
      <c r="A12" s="2" t="inlineStr">
        <is>
          <t>Hourly charge-out rate (excl GST)</t>
        </is>
      </c>
      <c r="B12" s="14">
        <f>B10*(1+B11)</f>
        <v/>
      </c>
    </row>
    <row r="13">
      <c r="A13" s="2" t="inlineStr">
        <is>
          <t>Hourly charge-out rate (incl GST)</t>
        </is>
      </c>
      <c r="B13" s="14">
        <f>B12*1.15</f>
        <v/>
      </c>
    </row>
    <row r="14">
      <c r="A14" s="16" t="inlineStr">
        <is>
          <t>Overhead recovery per labour hour (used on Job costing)</t>
        </is>
      </c>
      <c r="B14" s="6">
        <f>B9</f>
        <v/>
      </c>
    </row>
    <row r="17">
      <c r="A17" s="15" t="inlineStr">
        <is>
          <t>Shaded cells are yours to change. Everything else calculates. If the charge-out rate looks high, that is the arithmetic of a one-person business, not a mistake.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24" customWidth="1" min="3" max="3"/>
  </cols>
  <sheetData>
    <row r="1">
      <c r="A1" s="1" t="inlineStr">
        <is>
          <t>Markup and margin are not the same number</t>
        </is>
      </c>
    </row>
    <row r="3" ht="30" customHeight="1">
      <c r="A3" s="7" t="inlineStr">
        <is>
          <t>Markup on cost</t>
        </is>
      </c>
      <c r="B3" s="7" t="inlineStr">
        <is>
          <t>Margin on price</t>
        </is>
      </c>
      <c r="C3" s="7" t="inlineStr">
        <is>
          <t>Cost $1,000 sells for</t>
        </is>
      </c>
    </row>
    <row r="4">
      <c r="A4" s="21" t="n">
        <v>0.1</v>
      </c>
      <c r="B4" s="22">
        <f>A4/(1+A4)</f>
        <v/>
      </c>
      <c r="C4" s="23">
        <f>1000*(1+A4)</f>
        <v/>
      </c>
    </row>
    <row r="5">
      <c r="A5" s="12" t="n">
        <v>0.15</v>
      </c>
      <c r="B5" s="24">
        <f>A5/(1+A5)</f>
        <v/>
      </c>
      <c r="C5" s="25">
        <f>1000*(1+A5)</f>
        <v/>
      </c>
    </row>
    <row r="6">
      <c r="A6" s="21" t="n">
        <v>0.2</v>
      </c>
      <c r="B6" s="22">
        <f>A6/(1+A6)</f>
        <v/>
      </c>
      <c r="C6" s="23">
        <f>1000*(1+A6)</f>
        <v/>
      </c>
    </row>
    <row r="7">
      <c r="A7" s="12" t="n">
        <v>0.25</v>
      </c>
      <c r="B7" s="24">
        <f>A7/(1+A7)</f>
        <v/>
      </c>
      <c r="C7" s="25">
        <f>1000*(1+A7)</f>
        <v/>
      </c>
    </row>
    <row r="8">
      <c r="A8" s="21" t="n">
        <v>0.3</v>
      </c>
      <c r="B8" s="22">
        <f>A8/(1+A8)</f>
        <v/>
      </c>
      <c r="C8" s="23">
        <f>1000*(1+A8)</f>
        <v/>
      </c>
    </row>
    <row r="9">
      <c r="A9" s="12" t="n">
        <v>0.35</v>
      </c>
      <c r="B9" s="24">
        <f>A9/(1+A9)</f>
        <v/>
      </c>
      <c r="C9" s="25">
        <f>1000*(1+A9)</f>
        <v/>
      </c>
    </row>
    <row r="10">
      <c r="A10" s="21" t="n">
        <v>0.4</v>
      </c>
      <c r="B10" s="22">
        <f>A10/(1+A10)</f>
        <v/>
      </c>
      <c r="C10" s="23">
        <f>1000*(1+A10)</f>
        <v/>
      </c>
    </row>
    <row r="11">
      <c r="A11" s="12" t="n">
        <v>0.5</v>
      </c>
      <c r="B11" s="24">
        <f>A11/(1+A11)</f>
        <v/>
      </c>
      <c r="C11" s="25">
        <f>1000*(1+A11)</f>
        <v/>
      </c>
    </row>
    <row r="12">
      <c r="A12" s="21" t="n">
        <v>0.6</v>
      </c>
      <c r="B12" s="22">
        <f>A12/(1+A12)</f>
        <v/>
      </c>
      <c r="C12" s="23">
        <f>1000*(1+A12)</f>
        <v/>
      </c>
    </row>
    <row r="13">
      <c r="A13" s="12" t="n">
        <v>0.75</v>
      </c>
      <c r="B13" s="24">
        <f>A13/(1+A13)</f>
        <v/>
      </c>
      <c r="C13" s="25">
        <f>1000*(1+A13)</f>
        <v/>
      </c>
    </row>
    <row r="14">
      <c r="A14" s="21" t="n">
        <v>1</v>
      </c>
      <c r="B14" s="22">
        <f>A14/(1+A14)</f>
        <v/>
      </c>
      <c r="C14" s="23">
        <f>1000*(1+A14)</f>
        <v/>
      </c>
    </row>
    <row r="16">
      <c r="A16" s="15" t="inlineStr">
        <is>
          <t>To get a margin you want, the markup is margin / (1 - margin). A 30% margin needs a 42.9% markup.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6" t="inlineStr">
        <is>
          <t>How to use this sheet</t>
        </is>
      </c>
    </row>
    <row r="2">
      <c r="A2" s="27" t="inlineStr">
        <is>
          <t>1. Start on Hourly rate. Put in your real overheads, the wage you want, and the hours you can actually bill. The break-even rate is what every hour must earn before profit.</t>
        </is>
      </c>
    </row>
    <row r="3">
      <c r="A3" s="27" t="inlineStr">
        <is>
          <t>2. On Job costing, enter hours and quantities in the shaded cells. Overhead is recovered per labour hour automatically, so a job with more hours carries more of your fixed costs.</t>
        </is>
      </c>
    </row>
    <row r="4">
      <c r="A4" s="27" t="inlineStr">
        <is>
          <t>3. Set the target markup once in E3. Override it per line (F column) for materials you want to mark up less, or subcontractors you pass through at a smaller margin.</t>
        </is>
      </c>
    </row>
    <row r="5">
      <c r="A5" s="27" t="inlineStr">
        <is>
          <t>4. The price to quote is at the bottom. Copy it to the estimate in this library, with the exclusions and validity date.</t>
        </is>
      </c>
    </row>
    <row r="6">
      <c r="A6" s="27" t="inlineStr">
        <is>
          <t>5. After the job, enter actual hours and costs in a copy of the sheet. The gap between quoted and actual margin is the number to fix next time.</t>
        </is>
      </c>
    </row>
    <row r="7">
      <c r="A7" s="27" t="inlineStr"/>
    </row>
    <row r="8">
      <c r="A8" s="26" t="inlineStr">
        <is>
          <t>Why this exists</t>
        </is>
      </c>
    </row>
    <row r="9">
      <c r="A9" s="27" t="inlineStr">
        <is>
          <t>Across 20,286 publicly posted reviews of NZ electricians, plumbers and painters, value is the lowest-scoring of the four rated dimensions for every trade, and quote accuracy is praised in only 7 to 11% of positive reviews. Most underpriced jobs are not undercut by competitors. They are undercosted by the person quoting.</t>
        </is>
      </c>
    </row>
    <row r="10">
      <c r="A10" s="27" t="inlineStr"/>
    </row>
    <row r="11">
      <c r="A11" s="27" t="inlineStr">
        <is>
          <t>Free to use and adapt for your own business. ClearLogic Intelligence, clearlogicintelligence.com/resources/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2026-10-09T05:14:17Z</dcterms:created>
  <dcterms:modified xmlns:dcterms="http://purl.org/dc/terms/" xmlns:xsi="http://www.w3.org/2001/XMLSchema-instance" xsi:type="dcterms:W3CDTF">2026-10-09T05:14:17Z</dcterms:modified>
</cp:coreProperties>
</file>